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4" i="1"/>
  <c r="D14"/>
  <c r="E14"/>
  <c r="F14"/>
  <c r="G14"/>
  <c r="H14"/>
  <c r="H12"/>
  <c r="H13"/>
  <c r="H11"/>
  <c r="G12"/>
  <c r="G13"/>
  <c r="G11"/>
  <c r="F12"/>
  <c r="F13"/>
  <c r="F11"/>
  <c r="D12"/>
  <c r="D13"/>
  <c r="D11"/>
  <c r="B14"/>
</calcChain>
</file>

<file path=xl/sharedStrings.xml><?xml version="1.0" encoding="utf-8"?>
<sst xmlns="http://schemas.openxmlformats.org/spreadsheetml/2006/main" count="14" uniqueCount="14">
  <si>
    <t>Вироблено, тис. умовних банок</t>
  </si>
  <si>
    <t>Фактичні витрати на 1 тис. ум. банок</t>
  </si>
  <si>
    <t>Економія на 1 тис. умовних банок</t>
  </si>
  <si>
    <t>% до норми</t>
  </si>
  <si>
    <t>факт</t>
  </si>
  <si>
    <t>Огірки</t>
  </si>
  <si>
    <t>Помідори</t>
  </si>
  <si>
    <t>Соки</t>
  </si>
  <si>
    <t>Всього</t>
  </si>
  <si>
    <t>Вид продукції</t>
  </si>
  <si>
    <t xml:space="preserve">Витрати сировини на вироблену продукцію, кг  </t>
  </si>
  <si>
    <t>за нормаю</t>
  </si>
  <si>
    <t>Норма витрат сировини на 1 тис. ум. банок, кг</t>
  </si>
  <si>
    <t xml:space="preserve">   АНАЛІЗ ВИТРАТ СИРОВИНИ НА ВИРОБНИЦТВО КОНСЕРВНОЇ ПРОДУКЦІЇ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</si>
</sst>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B0F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%</a:t>
            </a:r>
            <a:r>
              <a:rPr lang="ru-RU" baseline="0">
                <a:latin typeface="Times New Roman" pitchFamily="18" charset="0"/>
                <a:cs typeface="Times New Roman" pitchFamily="18" charset="0"/>
              </a:rPr>
              <a:t> до норми</a:t>
            </a:r>
            <a:endParaRPr lang="ru-RU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Pt>
            <c:idx val="0"/>
            <c:spPr>
              <a:solidFill>
                <a:srgbClr val="92D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cat>
            <c:strRef>
              <c:f>Лист1!$A$11:$A$13</c:f>
              <c:strCache>
                <c:ptCount val="3"/>
                <c:pt idx="0">
                  <c:v>Огірки</c:v>
                </c:pt>
                <c:pt idx="1">
                  <c:v>Помідори</c:v>
                </c:pt>
                <c:pt idx="2">
                  <c:v>Соки</c:v>
                </c:pt>
              </c:strCache>
            </c:strRef>
          </c:cat>
          <c:val>
            <c:numRef>
              <c:f>Лист1!$H$11:$H$13</c:f>
              <c:numCache>
                <c:formatCode>0.00</c:formatCode>
                <c:ptCount val="3"/>
                <c:pt idx="0">
                  <c:v>-1.938598476276689</c:v>
                </c:pt>
                <c:pt idx="1">
                  <c:v>1.2919161220154383</c:v>
                </c:pt>
                <c:pt idx="2">
                  <c:v>3.5591083526135763</c:v>
                </c:pt>
              </c:numCache>
            </c:numRef>
          </c:val>
        </c:ser>
        <c:axId val="128727680"/>
        <c:axId val="128745856"/>
      </c:barChart>
      <c:catAx>
        <c:axId val="128727680"/>
        <c:scaling>
          <c:orientation val="minMax"/>
        </c:scaling>
        <c:axPos val="l"/>
        <c:majorTickMark val="none"/>
        <c:tickLblPos val="nextTo"/>
        <c:crossAx val="128745856"/>
        <c:crosses val="autoZero"/>
        <c:auto val="1"/>
        <c:lblAlgn val="ctr"/>
        <c:lblOffset val="100"/>
      </c:catAx>
      <c:valAx>
        <c:axId val="128745856"/>
        <c:scaling>
          <c:orientation val="minMax"/>
        </c:scaling>
        <c:axPos val="b"/>
        <c:majorGridlines/>
        <c:numFmt formatCode="0.00" sourceLinked="1"/>
        <c:tickLblPos val="nextTo"/>
        <c:crossAx val="12872768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0"/>
  <c:chart>
    <c:autoTitleDeleted val="1"/>
    <c:plotArea>
      <c:layout/>
      <c:barChart>
        <c:barDir val="col"/>
        <c:grouping val="stacked"/>
        <c:ser>
          <c:idx val="0"/>
          <c:order val="0"/>
          <c:tx>
            <c:v>фактичні</c:v>
          </c:tx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cat>
            <c:strRef>
              <c:f>Лист1!$A$11:$A$13</c:f>
              <c:strCache>
                <c:ptCount val="3"/>
                <c:pt idx="0">
                  <c:v>Огірки</c:v>
                </c:pt>
                <c:pt idx="1">
                  <c:v>Помідори</c:v>
                </c:pt>
                <c:pt idx="2">
                  <c:v>Соки</c:v>
                </c:pt>
              </c:strCache>
            </c:strRef>
          </c:cat>
          <c:val>
            <c:numRef>
              <c:f>Лист1!$F$11:$F$13</c:f>
              <c:numCache>
                <c:formatCode>0.00</c:formatCode>
                <c:ptCount val="3"/>
                <c:pt idx="0">
                  <c:v>220.63815342837745</c:v>
                </c:pt>
                <c:pt idx="1">
                  <c:v>663.46205059920112</c:v>
                </c:pt>
                <c:pt idx="2">
                  <c:v>271.32486388384757</c:v>
                </c:pt>
              </c:numCache>
            </c:numRef>
          </c:val>
        </c:ser>
        <c:ser>
          <c:idx val="1"/>
          <c:order val="1"/>
          <c:tx>
            <c:v>економія</c:v>
          </c:tx>
          <c:cat>
            <c:strRef>
              <c:f>Лист1!$A$11:$A$13</c:f>
              <c:strCache>
                <c:ptCount val="3"/>
                <c:pt idx="0">
                  <c:v>Огірки</c:v>
                </c:pt>
                <c:pt idx="1">
                  <c:v>Помідори</c:v>
                </c:pt>
                <c:pt idx="2">
                  <c:v>Соки</c:v>
                </c:pt>
              </c:strCache>
            </c:strRef>
          </c:cat>
          <c:val>
            <c:numRef>
              <c:f>Лист1!$G$11:$G$13</c:f>
              <c:numCache>
                <c:formatCode>0.00</c:formatCode>
                <c:ptCount val="3"/>
                <c:pt idx="0">
                  <c:v>-4.3618465716225501</c:v>
                </c:pt>
                <c:pt idx="1">
                  <c:v>8.4620505992011203</c:v>
                </c:pt>
                <c:pt idx="2">
                  <c:v>9.3248638838475699</c:v>
                </c:pt>
              </c:numCache>
            </c:numRef>
          </c:val>
        </c:ser>
        <c:dLbls/>
        <c:gapWidth val="55"/>
        <c:overlap val="100"/>
        <c:axId val="142155776"/>
        <c:axId val="142350208"/>
      </c:barChart>
      <c:catAx>
        <c:axId val="142155776"/>
        <c:scaling>
          <c:orientation val="minMax"/>
        </c:scaling>
        <c:axPos val="b"/>
        <c:majorTickMark val="none"/>
        <c:tickLblPos val="nextTo"/>
        <c:crossAx val="142350208"/>
        <c:crosses val="autoZero"/>
        <c:auto val="1"/>
        <c:lblAlgn val="ctr"/>
        <c:lblOffset val="100"/>
      </c:catAx>
      <c:valAx>
        <c:axId val="142350208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142155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</xdr:colOff>
      <xdr:row>1</xdr:row>
      <xdr:rowOff>22860</xdr:rowOff>
    </xdr:from>
    <xdr:to>
      <xdr:col>16</xdr:col>
      <xdr:colOff>304800</xdr:colOff>
      <xdr:row>15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198120</xdr:colOff>
      <xdr:row>15</xdr:row>
      <xdr:rowOff>129540</xdr:rowOff>
    </xdr:from>
    <xdr:to>
      <xdr:col>16</xdr:col>
      <xdr:colOff>396240</xdr:colOff>
      <xdr:row>30</xdr:row>
      <xdr:rowOff>152400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3" workbookViewId="0">
      <selection activeCell="T23" sqref="T23"/>
    </sheetView>
  </sheetViews>
  <sheetFormatPr defaultRowHeight="15.6"/>
  <cols>
    <col min="1" max="1" width="12.33203125" customWidth="1"/>
    <col min="2" max="2" width="13.44140625" customWidth="1"/>
    <col min="3" max="4" width="13.44140625" style="1" customWidth="1"/>
    <col min="5" max="5" width="12.44140625" style="4" customWidth="1"/>
    <col min="6" max="6" width="12" customWidth="1"/>
    <col min="7" max="7" width="13.33203125" customWidth="1"/>
    <col min="8" max="8" width="13.5546875" customWidth="1"/>
    <col min="9" max="9" width="10.44140625" customWidth="1"/>
    <col min="10" max="10" width="0.109375" hidden="1" customWidth="1"/>
    <col min="11" max="11" width="8.88671875" customWidth="1"/>
  </cols>
  <sheetData>
    <row r="1" spans="1:10" ht="14.4" customHeight="1">
      <c r="A1" s="16" t="s">
        <v>13</v>
      </c>
      <c r="B1" s="17"/>
      <c r="C1" s="17"/>
      <c r="D1" s="17"/>
      <c r="E1" s="17"/>
      <c r="F1" s="17"/>
      <c r="G1" s="17"/>
      <c r="H1" s="17"/>
      <c r="I1" s="5"/>
      <c r="J1" s="6"/>
    </row>
    <row r="2" spans="1:10" ht="14.4" customHeight="1">
      <c r="A2" s="18"/>
      <c r="B2" s="19"/>
      <c r="C2" s="19"/>
      <c r="D2" s="19"/>
      <c r="E2" s="19"/>
      <c r="F2" s="19"/>
      <c r="G2" s="19"/>
      <c r="H2" s="19"/>
      <c r="I2" s="7"/>
      <c r="J2" s="8"/>
    </row>
    <row r="3" spans="1:10" ht="14.4" customHeight="1" thickBot="1">
      <c r="A3" s="20"/>
      <c r="B3" s="21"/>
      <c r="C3" s="21"/>
      <c r="D3" s="21"/>
      <c r="E3" s="21"/>
      <c r="F3" s="21"/>
      <c r="G3" s="21"/>
      <c r="H3" s="21"/>
      <c r="I3" s="7"/>
      <c r="J3" s="8"/>
    </row>
    <row r="4" spans="1:10" ht="15" customHeight="1">
      <c r="A4" s="13" t="s">
        <v>9</v>
      </c>
      <c r="B4" s="13" t="s">
        <v>0</v>
      </c>
      <c r="C4" s="13" t="s">
        <v>12</v>
      </c>
      <c r="D4" s="22" t="s">
        <v>10</v>
      </c>
      <c r="E4" s="23"/>
      <c r="F4" s="13" t="s">
        <v>1</v>
      </c>
      <c r="G4" s="13" t="s">
        <v>2</v>
      </c>
      <c r="H4" s="13" t="s">
        <v>3</v>
      </c>
    </row>
    <row r="5" spans="1:10" ht="15" customHeight="1">
      <c r="A5" s="14"/>
      <c r="B5" s="14"/>
      <c r="C5" s="14"/>
      <c r="D5" s="24"/>
      <c r="E5" s="25"/>
      <c r="F5" s="14"/>
      <c r="G5" s="14"/>
      <c r="H5" s="14"/>
    </row>
    <row r="6" spans="1:10" ht="15" customHeight="1">
      <c r="A6" s="14"/>
      <c r="B6" s="14"/>
      <c r="C6" s="14"/>
      <c r="D6" s="24"/>
      <c r="E6" s="25"/>
      <c r="F6" s="14"/>
      <c r="G6" s="14"/>
      <c r="H6" s="14"/>
    </row>
    <row r="7" spans="1:10" ht="15" customHeight="1" thickBot="1">
      <c r="A7" s="14"/>
      <c r="B7" s="14"/>
      <c r="C7" s="14"/>
      <c r="D7" s="26"/>
      <c r="E7" s="27"/>
      <c r="F7" s="14"/>
      <c r="G7" s="14"/>
      <c r="H7" s="14"/>
    </row>
    <row r="8" spans="1:10" ht="15" customHeight="1">
      <c r="A8" s="14"/>
      <c r="B8" s="14"/>
      <c r="C8" s="14"/>
      <c r="D8" s="13" t="s">
        <v>11</v>
      </c>
      <c r="E8" s="28" t="s">
        <v>4</v>
      </c>
      <c r="F8" s="14"/>
      <c r="G8" s="14"/>
      <c r="H8" s="14"/>
    </row>
    <row r="9" spans="1:10" ht="15" customHeight="1" thickBot="1">
      <c r="A9" s="15"/>
      <c r="B9" s="15"/>
      <c r="C9" s="15"/>
      <c r="D9" s="15"/>
      <c r="E9" s="29"/>
      <c r="F9" s="15"/>
      <c r="G9" s="15"/>
      <c r="H9" s="15"/>
    </row>
    <row r="10" spans="1:10" ht="16.2" thickBot="1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</row>
    <row r="11" spans="1:10" ht="16.2" thickBot="1">
      <c r="A11" s="2" t="s">
        <v>5</v>
      </c>
      <c r="B11" s="12">
        <v>147.30000000000001</v>
      </c>
      <c r="C11" s="12">
        <v>225</v>
      </c>
      <c r="D11" s="12">
        <f>C11*B11</f>
        <v>33142.5</v>
      </c>
      <c r="E11" s="12">
        <v>32500</v>
      </c>
      <c r="F11" s="9">
        <f>E11/B11</f>
        <v>220.63815342837745</v>
      </c>
      <c r="G11" s="9">
        <f>F11-C11</f>
        <v>-4.3618465716225501</v>
      </c>
      <c r="H11" s="9">
        <f>G11/C11*100</f>
        <v>-1.938598476276689</v>
      </c>
    </row>
    <row r="12" spans="1:10" ht="16.2" thickBot="1">
      <c r="A12" s="2" t="s">
        <v>6</v>
      </c>
      <c r="B12" s="12">
        <v>150.19999999999999</v>
      </c>
      <c r="C12" s="12">
        <v>655</v>
      </c>
      <c r="D12" s="12">
        <f t="shared" ref="D12:D13" si="0">C12*B12</f>
        <v>98380.999999999985</v>
      </c>
      <c r="E12" s="12">
        <v>99652</v>
      </c>
      <c r="F12" s="9">
        <f t="shared" ref="F12:F13" si="1">E12/B12</f>
        <v>663.46205059920112</v>
      </c>
      <c r="G12" s="9">
        <f t="shared" ref="G12:G13" si="2">F12-C12</f>
        <v>8.4620505992011203</v>
      </c>
      <c r="H12" s="9">
        <f t="shared" ref="H12:H13" si="3">G12/C12*100</f>
        <v>1.2919161220154383</v>
      </c>
    </row>
    <row r="13" spans="1:10" ht="16.2" thickBot="1">
      <c r="A13" s="2" t="s">
        <v>7</v>
      </c>
      <c r="B13" s="12">
        <v>220.4</v>
      </c>
      <c r="C13" s="12">
        <v>262</v>
      </c>
      <c r="D13" s="12">
        <f t="shared" si="0"/>
        <v>57744.800000000003</v>
      </c>
      <c r="E13" s="12">
        <v>59800</v>
      </c>
      <c r="F13" s="9">
        <f t="shared" si="1"/>
        <v>271.32486388384757</v>
      </c>
      <c r="G13" s="9">
        <f t="shared" si="2"/>
        <v>9.3248638838475699</v>
      </c>
      <c r="H13" s="9">
        <f t="shared" si="3"/>
        <v>3.5591083526135763</v>
      </c>
    </row>
    <row r="14" spans="1:10" ht="15" thickBot="1">
      <c r="A14" s="2" t="s">
        <v>8</v>
      </c>
      <c r="B14" s="11">
        <f>SUM(B11:B13)</f>
        <v>517.9</v>
      </c>
      <c r="C14" s="11">
        <f t="shared" ref="C14:H14" si="4">SUM(C11:C13)</f>
        <v>1142</v>
      </c>
      <c r="D14" s="11">
        <f t="shared" si="4"/>
        <v>189268.3</v>
      </c>
      <c r="E14" s="11">
        <f t="shared" si="4"/>
        <v>191952</v>
      </c>
      <c r="F14" s="9">
        <f t="shared" si="4"/>
        <v>1155.4250679114261</v>
      </c>
      <c r="G14" s="9">
        <f t="shared" si="4"/>
        <v>13.42506791142614</v>
      </c>
      <c r="H14" s="9">
        <f t="shared" si="4"/>
        <v>2.9124259983523255</v>
      </c>
    </row>
    <row r="15" spans="1:10" ht="16.2" thickBot="1">
      <c r="A15" s="2"/>
      <c r="B15" s="10"/>
      <c r="C15" s="10"/>
      <c r="D15" s="3"/>
      <c r="E15" s="10"/>
      <c r="F15" s="10"/>
      <c r="G15" s="2"/>
      <c r="H15" s="2"/>
    </row>
    <row r="16" spans="1:10" ht="16.2" thickBot="1">
      <c r="A16" s="2"/>
      <c r="B16" s="2"/>
      <c r="C16" s="2"/>
      <c r="D16" s="3"/>
      <c r="E16" s="2"/>
      <c r="F16" s="2"/>
      <c r="G16" s="2"/>
      <c r="H16" s="2"/>
    </row>
    <row r="17" spans="1:8" ht="16.2" thickBot="1">
      <c r="A17" s="2"/>
      <c r="B17" s="2"/>
      <c r="C17" s="2"/>
      <c r="D17" s="3"/>
      <c r="E17" s="2"/>
      <c r="F17" s="2"/>
      <c r="G17" s="2"/>
      <c r="H17" s="2"/>
    </row>
  </sheetData>
  <mergeCells count="10">
    <mergeCell ref="A4:A9"/>
    <mergeCell ref="B4:B9"/>
    <mergeCell ref="A1:H3"/>
    <mergeCell ref="D4:E7"/>
    <mergeCell ref="D8:D9"/>
    <mergeCell ref="E8:E9"/>
    <mergeCell ref="F4:F9"/>
    <mergeCell ref="G4:G9"/>
    <mergeCell ref="H4:H9"/>
    <mergeCell ref="C4:C9"/>
  </mergeCells>
  <pageMargins left="0.7" right="0.7" top="0.75" bottom="0.75" header="0.3" footer="0.3"/>
  <pageSetup paperSize="9" orientation="portrait" r:id="rId1"/>
  <ignoredErrors>
    <ignoredError sqref="B14:C14 E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2025-01-15T11:03:51Z</dcterms:created>
  <dcterms:modified xsi:type="dcterms:W3CDTF">2025-01-19T19:00:59Z</dcterms:modified>
</cp:coreProperties>
</file>